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03.ch\KBZSG\Personal\GB\Homes\angelica.steiner\Desktop\"/>
    </mc:Choice>
  </mc:AlternateContent>
  <bookViews>
    <workbookView xWindow="120" yWindow="135" windowWidth="28680" windowHeight="12585"/>
  </bookViews>
  <sheets>
    <sheet name="Tabelle1" sheetId="1" r:id="rId1"/>
    <sheet name="Tabelle2" sheetId="2" r:id="rId2"/>
  </sheets>
  <calcPr calcId="152511"/>
</workbook>
</file>

<file path=xl/calcChain.xml><?xml version="1.0" encoding="utf-8"?>
<calcChain xmlns="http://schemas.openxmlformats.org/spreadsheetml/2006/main">
  <c r="K20" i="1" l="1"/>
  <c r="K22" i="1"/>
  <c r="C16" i="2" l="1"/>
  <c r="B16" i="2"/>
  <c r="B14" i="2"/>
  <c r="C14" i="2"/>
  <c r="E18" i="1" l="1"/>
  <c r="K18" i="1" s="1"/>
  <c r="E20" i="1"/>
  <c r="E22" i="1"/>
  <c r="E26" i="1"/>
  <c r="E24" i="1"/>
  <c r="K26" i="1" s="1"/>
  <c r="B18" i="2" l="1"/>
  <c r="C18" i="2"/>
  <c r="C12" i="2"/>
  <c r="B12" i="2"/>
  <c r="E16" i="1"/>
  <c r="K16" i="1" s="1"/>
  <c r="E14" i="1"/>
  <c r="K14" i="1" s="1"/>
  <c r="E12" i="1"/>
  <c r="K12" i="1" s="1"/>
  <c r="E10" i="1"/>
  <c r="K10" i="1" s="1"/>
  <c r="E8" i="1"/>
  <c r="K8" i="1" s="1"/>
  <c r="K27" i="1" l="1"/>
  <c r="H29" i="1" s="1"/>
  <c r="K29" i="1" s="1"/>
  <c r="B10" i="2"/>
  <c r="C10" i="2"/>
  <c r="C8" i="2"/>
  <c r="B8" i="2"/>
  <c r="B6" i="2"/>
  <c r="C6" i="2"/>
  <c r="C4" i="2"/>
  <c r="B4" i="2"/>
  <c r="C2" i="2"/>
  <c r="B2" i="2"/>
  <c r="H30" i="1" l="1"/>
  <c r="K30" i="1" s="1"/>
  <c r="B24" i="2"/>
  <c r="H31" i="1" s="1"/>
  <c r="K31" i="1" s="1"/>
</calcChain>
</file>

<file path=xl/sharedStrings.xml><?xml version="1.0" encoding="utf-8"?>
<sst xmlns="http://schemas.openxmlformats.org/spreadsheetml/2006/main" count="49" uniqueCount="36">
  <si>
    <t>Notenzusammenfassung</t>
  </si>
  <si>
    <t>Fächer</t>
  </si>
  <si>
    <t>1. Semester</t>
  </si>
  <si>
    <t>2. Semester</t>
  </si>
  <si>
    <t>Erfahrungsnoten</t>
  </si>
  <si>
    <r>
      <t xml:space="preserve">Erfahrungsnote </t>
    </r>
    <r>
      <rPr>
        <sz val="8"/>
        <color theme="1"/>
        <rFont val="Symbol"/>
        <family val="1"/>
        <charset val="2"/>
      </rPr>
      <t xml:space="preserve">Æ </t>
    </r>
    <r>
      <rPr>
        <sz val="8"/>
        <color theme="1"/>
        <rFont val="Arial"/>
        <family val="2"/>
      </rPr>
      <t>auf Halbe gerundet</t>
    </r>
  </si>
  <si>
    <t>Maturaprüfung</t>
  </si>
  <si>
    <t>Prüfungsnote (Halbe Note)</t>
  </si>
  <si>
    <t>Total</t>
  </si>
  <si>
    <t>Noten- ausweis</t>
  </si>
  <si>
    <t>Fachnote (Halbe Note)</t>
  </si>
  <si>
    <t>Deutsch</t>
  </si>
  <si>
    <t>Mathematik</t>
  </si>
  <si>
    <t>Finanz- und Rechnungswesen</t>
  </si>
  <si>
    <t>Wirtschaft und Recht</t>
  </si>
  <si>
    <t>Geschichte und Politik</t>
  </si>
  <si>
    <t>Technik und Umwelt</t>
  </si>
  <si>
    <t>Note Interdisziplinäre Projektarbeit (IDPA)</t>
  </si>
  <si>
    <t>:2=</t>
  </si>
  <si>
    <t>Total der Fachnoten :9</t>
  </si>
  <si>
    <t>BMWV</t>
  </si>
  <si>
    <t>Note aus Interdisziplinäres Arbeiten  in den Fächern (IDAF)</t>
  </si>
  <si>
    <r>
      <t xml:space="preserve">Gesamtnotendurchschnitt                 </t>
    </r>
    <r>
      <rPr>
        <b/>
        <sz val="10"/>
        <color theme="1"/>
        <rFont val="Arial"/>
        <family val="2"/>
      </rPr>
      <t>(auf Zehntel gerundete Note)</t>
    </r>
  </si>
  <si>
    <t>Gesamtnotendurchschnitt</t>
  </si>
  <si>
    <t>Nicht mehr als 2 Fachnoten ungenügend</t>
  </si>
  <si>
    <t>Notenabweichung von 4 max. 2</t>
  </si>
  <si>
    <t>Französisch</t>
  </si>
  <si>
    <t>Englisch</t>
  </si>
  <si>
    <t>Note aus Interdisziplinäres Arbeiten in den Fächern (IDAF)</t>
  </si>
  <si>
    <t>Summe</t>
  </si>
  <si>
    <t>Minusnotenpunkte</t>
  </si>
  <si>
    <t>Anzahl UG</t>
  </si>
  <si>
    <t>Vollzeitausbildung BM 2</t>
  </si>
  <si>
    <r>
      <t xml:space="preserve">Französisch                                 
</t>
    </r>
    <r>
      <rPr>
        <b/>
        <sz val="8"/>
        <color theme="1"/>
        <rFont val="Arial"/>
        <family val="2"/>
      </rPr>
      <t xml:space="preserve">(Interne Prüfung oder DELF B2)
</t>
    </r>
    <r>
      <rPr>
        <b/>
        <sz val="8"/>
        <color rgb="FFFF0000"/>
        <rFont val="Arial"/>
        <family val="2"/>
      </rPr>
      <t>Dispensationen: Feldinhalt löschen inkl. bei Tabelle 2</t>
    </r>
  </si>
  <si>
    <r>
      <t xml:space="preserve">Englisch                                       
</t>
    </r>
    <r>
      <rPr>
        <b/>
        <sz val="8"/>
        <color theme="1"/>
        <rFont val="Arial"/>
        <family val="2"/>
      </rPr>
      <t xml:space="preserve">(Interne Prüfung oder FCE)
</t>
    </r>
    <r>
      <rPr>
        <b/>
        <sz val="8"/>
        <color rgb="FFFF0000"/>
        <rFont val="Arial"/>
        <family val="2"/>
      </rPr>
      <t>Dispensationen: Feldinhalt löschen inkl. bei Tabelle 2</t>
    </r>
  </si>
  <si>
    <t>Bei Dispensationen beim entsprechenden Fach den Feldinhalt löschen.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</si>
</sst>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.5"/>
      <color theme="1"/>
      <name val="Arial"/>
      <family val="2"/>
    </font>
    <font>
      <b/>
      <sz val="10.5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Symbol"/>
      <family val="1"/>
      <charset val="2"/>
    </font>
    <font>
      <b/>
      <sz val="1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rgb="FFFF0000"/>
      <name val="Arial"/>
      <family val="2"/>
    </font>
    <font>
      <b/>
      <sz val="10.5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7D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/>
    <xf numFmtId="0" fontId="0" fillId="0" borderId="6" xfId="0" applyBorder="1"/>
    <xf numFmtId="0" fontId="0" fillId="0" borderId="0" xfId="0" applyBorder="1"/>
    <xf numFmtId="0" fontId="1" fillId="0" borderId="32" xfId="0" applyFont="1" applyBorder="1" applyAlignment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Protection="1"/>
    <xf numFmtId="0" fontId="0" fillId="0" borderId="0" xfId="0" applyBorder="1" applyProtection="1"/>
    <xf numFmtId="0" fontId="0" fillId="0" borderId="6" xfId="0" applyBorder="1" applyProtection="1"/>
    <xf numFmtId="0" fontId="1" fillId="0" borderId="18" xfId="0" applyFont="1" applyBorder="1" applyAlignment="1" applyProtection="1">
      <alignment horizontal="left" vertical="center"/>
    </xf>
    <xf numFmtId="0" fontId="1" fillId="0" borderId="2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 textRotation="90"/>
    </xf>
    <xf numFmtId="0" fontId="3" fillId="0" borderId="1" xfId="0" applyFont="1" applyBorder="1" applyAlignment="1" applyProtection="1">
      <alignment horizontal="center" textRotation="90"/>
    </xf>
    <xf numFmtId="0" fontId="4" fillId="0" borderId="4" xfId="0" applyFont="1" applyBorder="1" applyAlignment="1" applyProtection="1">
      <alignment horizontal="center" textRotation="90" wrapText="1"/>
    </xf>
    <xf numFmtId="0" fontId="0" fillId="0" borderId="1" xfId="0" applyBorder="1" applyProtection="1"/>
    <xf numFmtId="0" fontId="4" fillId="0" borderId="1" xfId="0" applyFont="1" applyBorder="1" applyAlignment="1" applyProtection="1">
      <alignment horizontal="center" textRotation="90" wrapText="1"/>
    </xf>
    <xf numFmtId="0" fontId="4" fillId="0" borderId="0" xfId="0" applyFont="1" applyBorder="1" applyAlignment="1" applyProtection="1">
      <alignment horizontal="center" textRotation="90"/>
    </xf>
    <xf numFmtId="0" fontId="4" fillId="0" borderId="9" xfId="0" applyFont="1" applyBorder="1" applyAlignment="1" applyProtection="1">
      <alignment horizontal="center" textRotation="90" wrapText="1"/>
    </xf>
    <xf numFmtId="0" fontId="0" fillId="0" borderId="12" xfId="0" applyBorder="1" applyAlignment="1" applyProtection="1"/>
    <xf numFmtId="0" fontId="0" fillId="0" borderId="6" xfId="0" applyBorder="1" applyAlignment="1" applyProtection="1"/>
    <xf numFmtId="0" fontId="0" fillId="0" borderId="7" xfId="0" applyBorder="1" applyAlignment="1" applyProtection="1"/>
    <xf numFmtId="0" fontId="0" fillId="0" borderId="5" xfId="0" applyBorder="1" applyAlignment="1" applyProtection="1"/>
    <xf numFmtId="0" fontId="0" fillId="0" borderId="8" xfId="0" applyBorder="1" applyAlignment="1" applyProtection="1"/>
    <xf numFmtId="0" fontId="0" fillId="2" borderId="0" xfId="0" applyFill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23" xfId="0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0" fillId="2" borderId="3" xfId="0" applyFill="1" applyBorder="1" applyProtection="1"/>
    <xf numFmtId="0" fontId="0" fillId="2" borderId="28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4" borderId="8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1" xfId="0" applyFill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0" fillId="2" borderId="5" xfId="0" applyFill="1" applyBorder="1" applyAlignment="1" applyProtection="1">
      <alignment horizontal="center" vertical="center"/>
    </xf>
    <xf numFmtId="0" fontId="0" fillId="2" borderId="27" xfId="0" applyFill="1" applyBorder="1" applyProtection="1"/>
    <xf numFmtId="0" fontId="0" fillId="4" borderId="9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0" fillId="2" borderId="22" xfId="0" applyFill="1" applyBorder="1" applyAlignment="1" applyProtection="1">
      <alignment horizontal="center" vertical="center"/>
    </xf>
    <xf numFmtId="0" fontId="0" fillId="2" borderId="24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31" xfId="0" applyFill="1" applyBorder="1" applyAlignment="1" applyProtection="1">
      <alignment horizontal="center" vertical="center"/>
    </xf>
    <xf numFmtId="0" fontId="0" fillId="2" borderId="30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/>
    </xf>
    <xf numFmtId="0" fontId="3" fillId="2" borderId="6" xfId="0" applyFont="1" applyFill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vertical="center" wrapText="1"/>
    </xf>
    <xf numFmtId="0" fontId="0" fillId="2" borderId="20" xfId="0" applyFill="1" applyBorder="1" applyAlignment="1" applyProtection="1">
      <alignment vertical="center"/>
    </xf>
    <xf numFmtId="0" fontId="0" fillId="2" borderId="19" xfId="0" applyFill="1" applyBorder="1" applyAlignment="1" applyProtection="1">
      <alignment vertical="center"/>
    </xf>
    <xf numFmtId="0" fontId="4" fillId="2" borderId="6" xfId="0" applyFont="1" applyFill="1" applyBorder="1" applyAlignment="1" applyProtection="1">
      <alignment vertical="center"/>
    </xf>
    <xf numFmtId="0" fontId="3" fillId="2" borderId="19" xfId="0" applyFont="1" applyFill="1" applyBorder="1" applyAlignment="1" applyProtection="1">
      <alignment horizontal="center" vertical="center"/>
    </xf>
    <xf numFmtId="164" fontId="0" fillId="4" borderId="20" xfId="0" applyNumberFormat="1" applyFill="1" applyBorder="1" applyAlignment="1" applyProtection="1">
      <alignment horizontal="center" vertical="center"/>
    </xf>
    <xf numFmtId="0" fontId="4" fillId="0" borderId="0" xfId="0" applyFont="1" applyProtection="1"/>
    <xf numFmtId="0" fontId="1" fillId="0" borderId="0" xfId="0" applyFont="1" applyBorder="1" applyProtection="1"/>
    <xf numFmtId="0" fontId="0" fillId="5" borderId="0" xfId="0" applyFill="1" applyProtection="1"/>
    <xf numFmtId="0" fontId="0" fillId="5" borderId="0" xfId="0" applyFill="1" applyBorder="1" applyAlignment="1" applyProtection="1">
      <alignment horizontal="center" vertical="center"/>
    </xf>
    <xf numFmtId="0" fontId="1" fillId="0" borderId="0" xfId="0" applyFont="1" applyFill="1" applyBorder="1" applyProtection="1"/>
    <xf numFmtId="0" fontId="0" fillId="0" borderId="0" xfId="0" applyFont="1" applyBorder="1" applyProtection="1"/>
    <xf numFmtId="0" fontId="0" fillId="0" borderId="0" xfId="0" applyFont="1" applyProtection="1"/>
    <xf numFmtId="0" fontId="0" fillId="0" borderId="0" xfId="0" applyAlignment="1" applyProtection="1">
      <alignment horizontal="center" vertical="center"/>
    </xf>
    <xf numFmtId="0" fontId="0" fillId="3" borderId="14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1" fillId="0" borderId="13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left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left" vertical="top" wrapText="1"/>
    </xf>
    <xf numFmtId="0" fontId="1" fillId="0" borderId="11" xfId="0" applyFont="1" applyBorder="1" applyAlignment="1" applyProtection="1">
      <alignment horizontal="left" vertical="top" wrapText="1"/>
    </xf>
    <xf numFmtId="0" fontId="1" fillId="0" borderId="12" xfId="0" applyFont="1" applyBorder="1" applyAlignment="1" applyProtection="1">
      <alignment horizontal="left" vertical="top" wrapText="1"/>
    </xf>
    <xf numFmtId="0" fontId="0" fillId="0" borderId="5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1" fillId="0" borderId="11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19" xfId="0" applyFont="1" applyBorder="1" applyAlignment="1" applyProtection="1">
      <alignment horizontal="left" vertical="center"/>
    </xf>
    <xf numFmtId="0" fontId="1" fillId="0" borderId="20" xfId="0" applyFont="1" applyBorder="1" applyAlignment="1" applyProtection="1">
      <alignment horizontal="left" vertical="center"/>
    </xf>
    <xf numFmtId="0" fontId="0" fillId="0" borderId="6" xfId="0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3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0" fillId="0" borderId="0" xfId="0" applyFont="1"/>
    <xf numFmtId="0" fontId="6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Protection="1"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7D"/>
      <color rgb="FFF0AD4A"/>
      <color rgb="FFF4AC70"/>
      <color rgb="FFF8AB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7</xdr:row>
      <xdr:rowOff>9525</xdr:rowOff>
    </xdr:from>
    <xdr:to>
      <xdr:col>9</xdr:col>
      <xdr:colOff>1650</xdr:colOff>
      <xdr:row>7</xdr:row>
      <xdr:rowOff>9526</xdr:rowOff>
    </xdr:to>
    <xdr:cxnSp macro="">
      <xdr:nvCxnSpPr>
        <xdr:cNvPr id="3" name="Gerade Verbindung mit Pfeil 2"/>
        <xdr:cNvCxnSpPr/>
      </xdr:nvCxnSpPr>
      <xdr:spPr>
        <a:xfrm>
          <a:off x="5133975" y="2409825"/>
          <a:ext cx="363600" cy="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114300</xdr:colOff>
      <xdr:row>9</xdr:row>
      <xdr:rowOff>9525</xdr:rowOff>
    </xdr:from>
    <xdr:to>
      <xdr:col>8</xdr:col>
      <xdr:colOff>476250</xdr:colOff>
      <xdr:row>9</xdr:row>
      <xdr:rowOff>9526</xdr:rowOff>
    </xdr:to>
    <xdr:cxnSp macro="">
      <xdr:nvCxnSpPr>
        <xdr:cNvPr id="4" name="Gerade Verbindung mit Pfeil 3"/>
        <xdr:cNvCxnSpPr/>
      </xdr:nvCxnSpPr>
      <xdr:spPr>
        <a:xfrm>
          <a:off x="5124450" y="2962275"/>
          <a:ext cx="361950" cy="1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123825</xdr:colOff>
      <xdr:row>11</xdr:row>
      <xdr:rowOff>9525</xdr:rowOff>
    </xdr:from>
    <xdr:to>
      <xdr:col>9</xdr:col>
      <xdr:colOff>1650</xdr:colOff>
      <xdr:row>11</xdr:row>
      <xdr:rowOff>9525</xdr:rowOff>
    </xdr:to>
    <xdr:cxnSp macro="">
      <xdr:nvCxnSpPr>
        <xdr:cNvPr id="7" name="Gerade Verbindung mit Pfeil 6"/>
        <xdr:cNvCxnSpPr/>
      </xdr:nvCxnSpPr>
      <xdr:spPr>
        <a:xfrm>
          <a:off x="5133975" y="3514725"/>
          <a:ext cx="36360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114300</xdr:colOff>
      <xdr:row>13</xdr:row>
      <xdr:rowOff>9525</xdr:rowOff>
    </xdr:from>
    <xdr:to>
      <xdr:col>8</xdr:col>
      <xdr:colOff>476250</xdr:colOff>
      <xdr:row>13</xdr:row>
      <xdr:rowOff>9525</xdr:rowOff>
    </xdr:to>
    <xdr:cxnSp macro="">
      <xdr:nvCxnSpPr>
        <xdr:cNvPr id="8" name="Gerade Verbindung mit Pfeil 7"/>
        <xdr:cNvCxnSpPr/>
      </xdr:nvCxnSpPr>
      <xdr:spPr>
        <a:xfrm>
          <a:off x="5124450" y="4067175"/>
          <a:ext cx="36195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114300</xdr:colOff>
      <xdr:row>15</xdr:row>
      <xdr:rowOff>9525</xdr:rowOff>
    </xdr:from>
    <xdr:to>
      <xdr:col>8</xdr:col>
      <xdr:colOff>477900</xdr:colOff>
      <xdr:row>15</xdr:row>
      <xdr:rowOff>9525</xdr:rowOff>
    </xdr:to>
    <xdr:cxnSp macro="">
      <xdr:nvCxnSpPr>
        <xdr:cNvPr id="9" name="Gerade Verbindung mit Pfeil 8"/>
        <xdr:cNvCxnSpPr/>
      </xdr:nvCxnSpPr>
      <xdr:spPr>
        <a:xfrm>
          <a:off x="5124450" y="4619625"/>
          <a:ext cx="36360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123825</xdr:colOff>
      <xdr:row>17</xdr:row>
      <xdr:rowOff>9525</xdr:rowOff>
    </xdr:from>
    <xdr:to>
      <xdr:col>9</xdr:col>
      <xdr:colOff>1650</xdr:colOff>
      <xdr:row>17</xdr:row>
      <xdr:rowOff>9525</xdr:rowOff>
    </xdr:to>
    <xdr:cxnSp macro="">
      <xdr:nvCxnSpPr>
        <xdr:cNvPr id="20" name="Gerade Verbindung mit Pfeil 19"/>
        <xdr:cNvCxnSpPr/>
      </xdr:nvCxnSpPr>
      <xdr:spPr>
        <a:xfrm>
          <a:off x="5133975" y="5172075"/>
          <a:ext cx="36360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104775</xdr:colOff>
      <xdr:row>24</xdr:row>
      <xdr:rowOff>133350</xdr:rowOff>
    </xdr:from>
    <xdr:to>
      <xdr:col>7</xdr:col>
      <xdr:colOff>468375</xdr:colOff>
      <xdr:row>24</xdr:row>
      <xdr:rowOff>133350</xdr:rowOff>
    </xdr:to>
    <xdr:cxnSp macro="">
      <xdr:nvCxnSpPr>
        <xdr:cNvPr id="31" name="Gerade Verbindung mit Pfeil 30"/>
        <xdr:cNvCxnSpPr/>
      </xdr:nvCxnSpPr>
      <xdr:spPr>
        <a:xfrm>
          <a:off x="4629150" y="7229475"/>
          <a:ext cx="363600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view="pageLayout" topLeftCell="A2" zoomScaleNormal="100" workbookViewId="0">
      <selection activeCell="E12" sqref="E12:F12"/>
    </sheetView>
  </sheetViews>
  <sheetFormatPr baseColWidth="10" defaultColWidth="11" defaultRowHeight="13.5" x14ac:dyDescent="0.2"/>
  <cols>
    <col min="1" max="1" width="35" style="118" customWidth="1"/>
    <col min="2" max="3" width="6.375" style="118" customWidth="1"/>
    <col min="4" max="4" width="1.125" style="118" customWidth="1"/>
    <col min="5" max="5" width="7" style="118" customWidth="1"/>
    <col min="6" max="6" width="0.875" style="118" customWidth="1"/>
    <col min="7" max="7" width="0.875" style="119" customWidth="1"/>
    <col min="8" max="9" width="7.25" style="118" customWidth="1"/>
    <col min="10" max="10" width="2" style="118" customWidth="1"/>
    <col min="11" max="11" width="11.875" style="118" customWidth="1"/>
    <col min="12" max="12" width="5.875" style="118" customWidth="1"/>
    <col min="13" max="13" width="6.75" style="118" customWidth="1"/>
    <col min="14" max="16384" width="11" style="118"/>
  </cols>
  <sheetData>
    <row r="1" spans="1:12" s="116" customFormat="1" ht="25.5" customHeight="1" x14ac:dyDescent="0.2">
      <c r="A1" s="5" t="s">
        <v>0</v>
      </c>
      <c r="B1" s="5"/>
      <c r="C1" s="5"/>
      <c r="D1" s="5"/>
      <c r="E1" s="5"/>
      <c r="F1" s="5"/>
      <c r="G1" s="6"/>
      <c r="H1" s="6"/>
      <c r="I1" s="93" t="s">
        <v>20</v>
      </c>
      <c r="J1" s="93"/>
      <c r="K1" s="93"/>
    </row>
    <row r="2" spans="1:12" s="117" customFormat="1" ht="22.5" customHeight="1" x14ac:dyDescent="0.2">
      <c r="A2" s="7" t="s">
        <v>32</v>
      </c>
      <c r="B2" s="7"/>
      <c r="C2" s="7"/>
      <c r="D2" s="7"/>
      <c r="E2" s="7"/>
      <c r="F2" s="7"/>
      <c r="G2" s="8"/>
      <c r="H2" s="8"/>
      <c r="I2" s="7"/>
      <c r="J2" s="7"/>
      <c r="K2" s="9"/>
    </row>
    <row r="3" spans="1:12" ht="14.25" thickBot="1" x14ac:dyDescent="0.25">
      <c r="A3" s="10"/>
      <c r="B3" s="10"/>
      <c r="C3" s="10"/>
      <c r="D3" s="10"/>
      <c r="E3" s="10"/>
      <c r="F3" s="10"/>
      <c r="G3" s="11"/>
      <c r="H3" s="12"/>
      <c r="I3" s="12"/>
      <c r="J3" s="12"/>
      <c r="K3" s="10"/>
    </row>
    <row r="4" spans="1:12" ht="31.5" customHeight="1" thickBot="1" x14ac:dyDescent="0.25">
      <c r="A4" s="80" t="s">
        <v>1</v>
      </c>
      <c r="B4" s="95" t="s">
        <v>4</v>
      </c>
      <c r="C4" s="95"/>
      <c r="D4" s="95"/>
      <c r="E4" s="95"/>
      <c r="F4" s="95"/>
      <c r="G4" s="13"/>
      <c r="H4" s="96" t="s">
        <v>6</v>
      </c>
      <c r="I4" s="96"/>
      <c r="J4" s="97"/>
      <c r="K4" s="14" t="s">
        <v>9</v>
      </c>
    </row>
    <row r="5" spans="1:12" ht="69.75" customHeight="1" x14ac:dyDescent="0.2">
      <c r="A5" s="94"/>
      <c r="B5" s="15" t="s">
        <v>2</v>
      </c>
      <c r="C5" s="15" t="s">
        <v>3</v>
      </c>
      <c r="D5" s="16"/>
      <c r="E5" s="17" t="s">
        <v>5</v>
      </c>
      <c r="F5" s="18"/>
      <c r="G5" s="11"/>
      <c r="H5" s="19" t="s">
        <v>7</v>
      </c>
      <c r="I5" s="20" t="s">
        <v>8</v>
      </c>
      <c r="J5" s="18"/>
      <c r="K5" s="21" t="s">
        <v>10</v>
      </c>
    </row>
    <row r="6" spans="1:12" ht="3.75" customHeight="1" thickBot="1" x14ac:dyDescent="0.25">
      <c r="A6" s="22"/>
      <c r="B6" s="23"/>
      <c r="C6" s="23"/>
      <c r="D6" s="24"/>
      <c r="E6" s="25"/>
      <c r="F6" s="24"/>
      <c r="G6" s="23"/>
      <c r="H6" s="24"/>
      <c r="I6" s="23"/>
      <c r="J6" s="24"/>
      <c r="K6" s="26"/>
      <c r="L6" s="120"/>
    </row>
    <row r="7" spans="1:12" ht="21.75" customHeight="1" thickBot="1" x14ac:dyDescent="0.25">
      <c r="A7" s="80" t="s">
        <v>11</v>
      </c>
      <c r="B7" s="27"/>
      <c r="C7" s="27"/>
      <c r="D7" s="28"/>
      <c r="E7" s="99"/>
      <c r="F7" s="100"/>
      <c r="G7" s="29"/>
      <c r="H7" s="30"/>
      <c r="I7" s="31" t="s">
        <v>18</v>
      </c>
      <c r="J7" s="32"/>
      <c r="K7" s="33"/>
      <c r="L7" s="126"/>
    </row>
    <row r="8" spans="1:12" ht="21.75" customHeight="1" thickBot="1" x14ac:dyDescent="0.25">
      <c r="A8" s="81"/>
      <c r="B8" s="70"/>
      <c r="C8" s="71"/>
      <c r="D8" s="77"/>
      <c r="E8" s="98" t="e">
        <f>ROUND(AVERAGE(B8:C8)*2,0.5)/2</f>
        <v>#DIV/0!</v>
      </c>
      <c r="F8" s="92"/>
      <c r="G8" s="34"/>
      <c r="H8" s="71"/>
      <c r="I8" s="35"/>
      <c r="J8" s="77"/>
      <c r="K8" s="36" t="e">
        <f>ROUND(AVERAGE(E8:H8)*2,0.5)/2</f>
        <v>#DIV/0!</v>
      </c>
    </row>
    <row r="9" spans="1:12" ht="21.75" customHeight="1" thickBot="1" x14ac:dyDescent="0.25">
      <c r="A9" s="113" t="s">
        <v>33</v>
      </c>
      <c r="B9" s="130"/>
      <c r="C9" s="123"/>
      <c r="D9" s="121"/>
      <c r="E9" s="131"/>
      <c r="F9" s="132"/>
      <c r="G9" s="133"/>
      <c r="H9" s="134"/>
      <c r="I9" s="124" t="s">
        <v>18</v>
      </c>
      <c r="J9" s="135"/>
      <c r="K9" s="125"/>
    </row>
    <row r="10" spans="1:12" ht="25.5" customHeight="1" thickBot="1" x14ac:dyDescent="0.25">
      <c r="A10" s="114"/>
      <c r="B10" s="71"/>
      <c r="C10" s="70"/>
      <c r="D10" s="127"/>
      <c r="E10" s="136" t="e">
        <f>ROUND(AVERAGE(B10:C10)*2,0.5)/2</f>
        <v>#DIV/0!</v>
      </c>
      <c r="F10" s="137"/>
      <c r="G10" s="128"/>
      <c r="H10" s="70"/>
      <c r="I10" s="138"/>
      <c r="J10" s="139"/>
      <c r="K10" s="129" t="e">
        <f>ROUND(AVERAGE(E10:H10)*2,0.5)/2</f>
        <v>#DIV/0!</v>
      </c>
    </row>
    <row r="11" spans="1:12" ht="21.75" customHeight="1" thickBot="1" x14ac:dyDescent="0.25">
      <c r="A11" s="113" t="s">
        <v>34</v>
      </c>
      <c r="B11" s="130"/>
      <c r="C11" s="134"/>
      <c r="D11" s="121"/>
      <c r="E11" s="140"/>
      <c r="F11" s="127"/>
      <c r="G11" s="122"/>
      <c r="H11" s="123"/>
      <c r="I11" s="124" t="s">
        <v>18</v>
      </c>
      <c r="J11" s="135"/>
      <c r="K11" s="125"/>
    </row>
    <row r="12" spans="1:12" ht="24" customHeight="1" thickBot="1" x14ac:dyDescent="0.25">
      <c r="A12" s="114"/>
      <c r="B12" s="71"/>
      <c r="C12" s="70"/>
      <c r="D12" s="127"/>
      <c r="E12" s="136" t="e">
        <f>ROUND(AVERAGE(B12:C12)*2,0.5)/2</f>
        <v>#DIV/0!</v>
      </c>
      <c r="F12" s="137"/>
      <c r="G12" s="128"/>
      <c r="H12" s="72"/>
      <c r="I12" s="141"/>
      <c r="J12" s="135"/>
      <c r="K12" s="142" t="e">
        <f>ROUND(AVERAGE(E12:H12)*2,0.5)/2</f>
        <v>#DIV/0!</v>
      </c>
    </row>
    <row r="13" spans="1:12" ht="21.75" customHeight="1" thickBot="1" x14ac:dyDescent="0.25">
      <c r="A13" s="80" t="s">
        <v>12</v>
      </c>
      <c r="B13" s="37"/>
      <c r="C13" s="40"/>
      <c r="D13" s="28"/>
      <c r="E13" s="76"/>
      <c r="F13" s="38"/>
      <c r="G13" s="39"/>
      <c r="H13" s="40"/>
      <c r="I13" s="31" t="s">
        <v>18</v>
      </c>
      <c r="J13" s="32"/>
      <c r="K13" s="33"/>
    </row>
    <row r="14" spans="1:12" ht="21.75" customHeight="1" thickBot="1" x14ac:dyDescent="0.25">
      <c r="A14" s="81"/>
      <c r="B14" s="73"/>
      <c r="C14" s="73"/>
      <c r="D14" s="77"/>
      <c r="E14" s="84" t="e">
        <f>ROUND(AVERAGE(B14:C14)*2,0.5)/2</f>
        <v>#DIV/0!</v>
      </c>
      <c r="F14" s="90"/>
      <c r="G14" s="34"/>
      <c r="H14" s="71"/>
      <c r="I14" s="42"/>
      <c r="J14" s="41"/>
      <c r="K14" s="36" t="e">
        <f>ROUND(AVERAGE(E14:H14)*2,0.5)/2</f>
        <v>#DIV/0!</v>
      </c>
    </row>
    <row r="15" spans="1:12" ht="21.75" customHeight="1" thickBot="1" x14ac:dyDescent="0.25">
      <c r="A15" s="80" t="s">
        <v>13</v>
      </c>
      <c r="B15" s="37"/>
      <c r="C15" s="40"/>
      <c r="D15" s="28"/>
      <c r="E15" s="44"/>
      <c r="F15" s="77"/>
      <c r="G15" s="29"/>
      <c r="H15" s="30"/>
      <c r="I15" s="31" t="s">
        <v>18</v>
      </c>
      <c r="J15" s="32"/>
      <c r="K15" s="33"/>
    </row>
    <row r="16" spans="1:12" ht="21.75" customHeight="1" thickBot="1" x14ac:dyDescent="0.25">
      <c r="A16" s="81"/>
      <c r="B16" s="73"/>
      <c r="C16" s="73"/>
      <c r="D16" s="28"/>
      <c r="E16" s="91" t="e">
        <f>ROUND(AVERAGE(B16:C16)*2,0.5)/2</f>
        <v>#DIV/0!</v>
      </c>
      <c r="F16" s="92"/>
      <c r="G16" s="34"/>
      <c r="H16" s="72"/>
      <c r="I16" s="45"/>
      <c r="J16" s="41"/>
      <c r="K16" s="46" t="e">
        <f>ROUND(AVERAGE(E16:H16)*2,0.5)/2</f>
        <v>#DIV/0!</v>
      </c>
    </row>
    <row r="17" spans="1:11" ht="21.75" customHeight="1" thickBot="1" x14ac:dyDescent="0.25">
      <c r="A17" s="80" t="s">
        <v>14</v>
      </c>
      <c r="B17" s="37"/>
      <c r="C17" s="40"/>
      <c r="D17" s="47"/>
      <c r="E17" s="76"/>
      <c r="F17" s="38"/>
      <c r="G17" s="39"/>
      <c r="H17" s="40"/>
      <c r="I17" s="31" t="s">
        <v>18</v>
      </c>
      <c r="J17" s="32"/>
      <c r="K17" s="33"/>
    </row>
    <row r="18" spans="1:11" ht="21.75" customHeight="1" thickBot="1" x14ac:dyDescent="0.25">
      <c r="A18" s="81"/>
      <c r="B18" s="71"/>
      <c r="C18" s="71"/>
      <c r="D18" s="28"/>
      <c r="E18" s="82" t="e">
        <f>ROUND(AVERAGE(B18:C18)*2,0.5)/2</f>
        <v>#DIV/0!</v>
      </c>
      <c r="F18" s="83"/>
      <c r="G18" s="34"/>
      <c r="H18" s="72"/>
      <c r="I18" s="42"/>
      <c r="J18" s="43"/>
      <c r="K18" s="36" t="e">
        <f>ROUND(AVERAGE(E18:H18)*2,0.5)/2</f>
        <v>#DIV/0!</v>
      </c>
    </row>
    <row r="19" spans="1:11" ht="21.75" customHeight="1" thickBot="1" x14ac:dyDescent="0.25">
      <c r="A19" s="80" t="s">
        <v>15</v>
      </c>
      <c r="B19" s="37"/>
      <c r="C19" s="40"/>
      <c r="D19" s="47"/>
      <c r="E19" s="76"/>
      <c r="F19" s="38"/>
      <c r="G19" s="39"/>
      <c r="H19" s="39"/>
      <c r="I19" s="31"/>
      <c r="J19" s="41"/>
      <c r="K19" s="33"/>
    </row>
    <row r="20" spans="1:11" ht="21.75" customHeight="1" thickBot="1" x14ac:dyDescent="0.25">
      <c r="A20" s="81"/>
      <c r="B20" s="71"/>
      <c r="C20" s="71"/>
      <c r="D20" s="28"/>
      <c r="E20" s="82" t="e">
        <f>ROUND(AVERAGE(B20:C20)*2,0.5)/2</f>
        <v>#DIV/0!</v>
      </c>
      <c r="F20" s="83"/>
      <c r="G20" s="44"/>
      <c r="H20" s="35"/>
      <c r="I20" s="42"/>
      <c r="J20" s="43"/>
      <c r="K20" s="36" t="e">
        <f>ROUND(AVERAGE(B20:C20)*2,0.5)/2</f>
        <v>#DIV/0!</v>
      </c>
    </row>
    <row r="21" spans="1:11" ht="21.75" customHeight="1" thickBot="1" x14ac:dyDescent="0.25">
      <c r="A21" s="80" t="s">
        <v>16</v>
      </c>
      <c r="B21" s="37"/>
      <c r="C21" s="40"/>
      <c r="D21" s="47"/>
      <c r="E21" s="76"/>
      <c r="F21" s="38"/>
      <c r="G21" s="39"/>
      <c r="H21" s="39"/>
      <c r="I21" s="31"/>
      <c r="J21" s="41"/>
      <c r="K21" s="33"/>
    </row>
    <row r="22" spans="1:11" ht="21.75" customHeight="1" thickBot="1" x14ac:dyDescent="0.25">
      <c r="A22" s="81"/>
      <c r="B22" s="71"/>
      <c r="C22" s="70"/>
      <c r="D22" s="77"/>
      <c r="E22" s="84" t="e">
        <f>ROUND(AVERAGE(B22:C22)*2,0.5)/2</f>
        <v>#DIV/0!</v>
      </c>
      <c r="F22" s="83"/>
      <c r="G22" s="44"/>
      <c r="H22" s="35"/>
      <c r="I22" s="42"/>
      <c r="J22" s="43"/>
      <c r="K22" s="36" t="e">
        <f>ROUND(AVERAGE(B22:C22)*2,0.5)/2</f>
        <v>#DIV/0!</v>
      </c>
    </row>
    <row r="23" spans="1:11" ht="21.75" customHeight="1" thickBot="1" x14ac:dyDescent="0.25">
      <c r="A23" s="85" t="s">
        <v>17</v>
      </c>
      <c r="B23" s="27"/>
      <c r="C23" s="27"/>
      <c r="D23" s="28"/>
      <c r="E23" s="76"/>
      <c r="F23" s="38"/>
      <c r="G23" s="39"/>
      <c r="H23" s="39"/>
      <c r="I23" s="48"/>
      <c r="J23" s="32"/>
      <c r="K23" s="28"/>
    </row>
    <row r="24" spans="1:11" ht="21.75" customHeight="1" thickBot="1" x14ac:dyDescent="0.25">
      <c r="A24" s="86"/>
      <c r="B24" s="49"/>
      <c r="C24" s="74"/>
      <c r="D24" s="50"/>
      <c r="E24" s="88" t="e">
        <f>ROUND(AVERAGE(C24)*2,0.5)/2</f>
        <v>#DIV/0!</v>
      </c>
      <c r="F24" s="89"/>
      <c r="G24" s="29"/>
      <c r="H24" s="29"/>
      <c r="I24" s="48"/>
      <c r="J24" s="41"/>
      <c r="K24" s="51"/>
    </row>
    <row r="25" spans="1:11" s="143" customFormat="1" ht="21.75" customHeight="1" thickBot="1" x14ac:dyDescent="0.25">
      <c r="A25" s="86" t="s">
        <v>21</v>
      </c>
      <c r="B25" s="52"/>
      <c r="C25" s="53"/>
      <c r="D25" s="28"/>
      <c r="E25" s="76"/>
      <c r="F25" s="38"/>
      <c r="G25" s="29"/>
      <c r="H25" s="29"/>
      <c r="I25" s="31" t="s">
        <v>18</v>
      </c>
      <c r="J25" s="54"/>
      <c r="K25" s="51"/>
    </row>
    <row r="26" spans="1:11" ht="21.75" customHeight="1" thickBot="1" x14ac:dyDescent="0.25">
      <c r="A26" s="87"/>
      <c r="B26" s="73"/>
      <c r="C26" s="75"/>
      <c r="D26" s="35"/>
      <c r="E26" s="88" t="e">
        <f>ROUND(AVERAGE(B26:C26)*2,0.5)/2</f>
        <v>#DIV/0!</v>
      </c>
      <c r="F26" s="89"/>
      <c r="G26" s="35"/>
      <c r="H26" s="35"/>
      <c r="I26" s="55"/>
      <c r="J26" s="43"/>
      <c r="K26" s="36" t="e">
        <f>ROUND(AVERAGE(E24:F26)*2,0.5)/2</f>
        <v>#DIV/0!</v>
      </c>
    </row>
    <row r="27" spans="1:11" s="143" customFormat="1" ht="48" customHeight="1" thickBot="1" x14ac:dyDescent="0.25">
      <c r="A27" s="56" t="s">
        <v>22</v>
      </c>
      <c r="B27" s="35"/>
      <c r="C27" s="35"/>
      <c r="D27" s="57"/>
      <c r="E27" s="58"/>
      <c r="F27" s="57"/>
      <c r="G27" s="58"/>
      <c r="H27" s="59" t="s">
        <v>19</v>
      </c>
      <c r="I27" s="60"/>
      <c r="J27" s="57"/>
      <c r="K27" s="61" t="e">
        <f>MROUND(AVERAGE(K8:K26),0.01)</f>
        <v>#DIV/0!</v>
      </c>
    </row>
    <row r="28" spans="1:11" x14ac:dyDescent="0.2">
      <c r="A28" s="10"/>
      <c r="B28" s="10"/>
      <c r="C28" s="10"/>
      <c r="D28" s="10"/>
      <c r="E28" s="10"/>
      <c r="F28" s="10"/>
      <c r="G28" s="11"/>
      <c r="H28" s="62"/>
      <c r="I28" s="10"/>
      <c r="J28" s="10"/>
      <c r="K28" s="10"/>
    </row>
    <row r="29" spans="1:11" x14ac:dyDescent="0.2">
      <c r="A29" s="63" t="s">
        <v>23</v>
      </c>
      <c r="B29" s="10"/>
      <c r="C29" s="10"/>
      <c r="D29" s="10"/>
      <c r="E29" s="10"/>
      <c r="F29" s="10"/>
      <c r="G29" s="11"/>
      <c r="H29" s="78" t="e">
        <f>K27</f>
        <v>#DIV/0!</v>
      </c>
      <c r="I29" s="78"/>
      <c r="J29" s="10"/>
      <c r="K29" s="64" t="e">
        <f>IF(H29&gt;3.99,"erfüllt","nicht erfüllt")</f>
        <v>#DIV/0!</v>
      </c>
    </row>
    <row r="30" spans="1:11" x14ac:dyDescent="0.2">
      <c r="A30" s="63" t="s">
        <v>24</v>
      </c>
      <c r="B30" s="10"/>
      <c r="C30" s="11"/>
      <c r="D30" s="10"/>
      <c r="E30" s="10"/>
      <c r="F30" s="10"/>
      <c r="G30" s="11"/>
      <c r="H30" s="78">
        <f>COUNTIF(Tabelle2!C2:C21,"=1")</f>
        <v>0</v>
      </c>
      <c r="I30" s="78"/>
      <c r="J30" s="10"/>
      <c r="K30" s="65" t="str">
        <f>IF(H30&gt;2,"nicht erfüllt","erfüllt")</f>
        <v>erfüllt</v>
      </c>
    </row>
    <row r="31" spans="1:11" x14ac:dyDescent="0.2">
      <c r="A31" s="66" t="s">
        <v>25</v>
      </c>
      <c r="B31" s="10"/>
      <c r="C31" s="11"/>
      <c r="D31" s="10"/>
      <c r="E31" s="10"/>
      <c r="F31" s="10"/>
      <c r="G31" s="11"/>
      <c r="H31" s="78" t="e">
        <f>Tabelle2!B24</f>
        <v>#DIV/0!</v>
      </c>
      <c r="I31" s="79"/>
      <c r="J31" s="10"/>
      <c r="K31" s="65" t="e">
        <f>IF(H31&lt;-2,"nicht erfüllt","erfüllt")</f>
        <v>#DIV/0!</v>
      </c>
    </row>
    <row r="32" spans="1:11" x14ac:dyDescent="0.2">
      <c r="A32" s="11"/>
      <c r="B32" s="10"/>
      <c r="C32" s="11"/>
      <c r="D32" s="10"/>
      <c r="E32" s="10"/>
      <c r="F32" s="10"/>
      <c r="G32" s="11"/>
      <c r="H32" s="67"/>
      <c r="I32" s="68"/>
      <c r="J32" s="10"/>
      <c r="K32" s="69"/>
    </row>
    <row r="33" spans="1:1" x14ac:dyDescent="0.2">
      <c r="A33" s="119"/>
    </row>
    <row r="34" spans="1:1" x14ac:dyDescent="0.2">
      <c r="A34" s="119"/>
    </row>
  </sheetData>
  <sheetProtection sheet="1" objects="1" scenarios="1" selectLockedCells="1"/>
  <mergeCells count="28">
    <mergeCell ref="I1:K1"/>
    <mergeCell ref="A4:A5"/>
    <mergeCell ref="B4:F4"/>
    <mergeCell ref="H4:J4"/>
    <mergeCell ref="A7:A8"/>
    <mergeCell ref="E8:F8"/>
    <mergeCell ref="E7:F7"/>
    <mergeCell ref="E10:F10"/>
    <mergeCell ref="A9:A10"/>
    <mergeCell ref="A11:A12"/>
    <mergeCell ref="A13:A14"/>
    <mergeCell ref="A15:A16"/>
    <mergeCell ref="E12:F12"/>
    <mergeCell ref="E14:F14"/>
    <mergeCell ref="E16:F16"/>
    <mergeCell ref="H30:I30"/>
    <mergeCell ref="H31:I31"/>
    <mergeCell ref="A17:A18"/>
    <mergeCell ref="A19:A20"/>
    <mergeCell ref="A21:A22"/>
    <mergeCell ref="E18:F18"/>
    <mergeCell ref="E20:F20"/>
    <mergeCell ref="E22:F22"/>
    <mergeCell ref="A23:A24"/>
    <mergeCell ref="A25:A26"/>
    <mergeCell ref="E24:F24"/>
    <mergeCell ref="E26:F26"/>
    <mergeCell ref="H29:I29"/>
  </mergeCells>
  <pageMargins left="0.67708333333333337" right="0.54166666666666663" top="1.3541666666666667" bottom="0.45833333333333331" header="0.3" footer="0.3"/>
  <pageSetup paperSize="9" orientation="portrait" r:id="rId1"/>
  <headerFooter>
    <oddHeader>&amp;LKanton St.Gallen
Bildungsdepartement
&amp;"Arial,Fett"Kaufmännisches Berufs- und Weiterbildungszentrum
St.Gallen&amp;"Arial,Standard"
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A28" sqref="A28"/>
    </sheetView>
  </sheetViews>
  <sheetFormatPr baseColWidth="10" defaultRowHeight="13.5" x14ac:dyDescent="0.2"/>
  <cols>
    <col min="1" max="1" width="28" customWidth="1"/>
    <col min="2" max="2" width="17.625" bestFit="1" customWidth="1"/>
  </cols>
  <sheetData>
    <row r="1" spans="1:3" ht="14.25" thickBot="1" x14ac:dyDescent="0.25">
      <c r="A1" s="1"/>
      <c r="B1" s="4" t="s">
        <v>30</v>
      </c>
      <c r="C1" s="4" t="s">
        <v>31</v>
      </c>
    </row>
    <row r="2" spans="1:3" x14ac:dyDescent="0.2">
      <c r="A2" s="106" t="s">
        <v>11</v>
      </c>
      <c r="B2" s="101" t="e">
        <f>IF(Tabelle1!K8&gt;3.9,0,Tabelle1!K8-4)</f>
        <v>#DIV/0!</v>
      </c>
      <c r="C2" s="101" t="e">
        <f>IF(Tabelle1!K8&gt;3.9,0,1)</f>
        <v>#DIV/0!</v>
      </c>
    </row>
    <row r="3" spans="1:3" ht="14.25" thickBot="1" x14ac:dyDescent="0.25">
      <c r="A3" s="107"/>
      <c r="B3" s="102"/>
      <c r="C3" s="102"/>
    </row>
    <row r="4" spans="1:3" x14ac:dyDescent="0.2">
      <c r="A4" s="104" t="s">
        <v>26</v>
      </c>
      <c r="B4" s="101" t="e">
        <f>IF(Tabelle1!K10&gt;3.9,0,Tabelle1!K10-4)</f>
        <v>#DIV/0!</v>
      </c>
      <c r="C4" s="101" t="e">
        <f>IF(Tabelle1!K10&gt;3.9,0,1)</f>
        <v>#DIV/0!</v>
      </c>
    </row>
    <row r="5" spans="1:3" ht="14.25" thickBot="1" x14ac:dyDescent="0.25">
      <c r="A5" s="105"/>
      <c r="B5" s="103"/>
      <c r="C5" s="102"/>
    </row>
    <row r="6" spans="1:3" x14ac:dyDescent="0.2">
      <c r="A6" s="104" t="s">
        <v>27</v>
      </c>
      <c r="B6" s="101" t="e">
        <f>IF(Tabelle1!K12&gt;3.9,0,Tabelle1!K12-4)</f>
        <v>#DIV/0!</v>
      </c>
      <c r="C6" s="101" t="e">
        <f>IF(Tabelle1!K12&gt;3.9,0,1)</f>
        <v>#DIV/0!</v>
      </c>
    </row>
    <row r="7" spans="1:3" ht="14.25" thickBot="1" x14ac:dyDescent="0.25">
      <c r="A7" s="105"/>
      <c r="B7" s="103"/>
      <c r="C7" s="102"/>
    </row>
    <row r="8" spans="1:3" x14ac:dyDescent="0.2">
      <c r="A8" s="106" t="s">
        <v>12</v>
      </c>
      <c r="B8" s="101" t="e">
        <f>IF(Tabelle1!K14&gt;3.9,0,Tabelle1!K14-4)</f>
        <v>#DIV/0!</v>
      </c>
      <c r="C8" s="101" t="e">
        <f>IF(Tabelle1!K14&gt;3.9,0,1)</f>
        <v>#DIV/0!</v>
      </c>
    </row>
    <row r="9" spans="1:3" ht="14.25" thickBot="1" x14ac:dyDescent="0.25">
      <c r="A9" s="107"/>
      <c r="B9" s="102"/>
      <c r="C9" s="102"/>
    </row>
    <row r="10" spans="1:3" x14ac:dyDescent="0.2">
      <c r="A10" s="106" t="s">
        <v>13</v>
      </c>
      <c r="B10" s="101" t="e">
        <f>IF(Tabelle1!K16&gt;3.9,0,Tabelle1!K16-4)</f>
        <v>#DIV/0!</v>
      </c>
      <c r="C10" s="101" t="e">
        <f>IF(Tabelle1!K16&gt;3.9,0,1)</f>
        <v>#DIV/0!</v>
      </c>
    </row>
    <row r="11" spans="1:3" ht="14.25" thickBot="1" x14ac:dyDescent="0.25">
      <c r="A11" s="107"/>
      <c r="B11" s="102"/>
      <c r="C11" s="102"/>
    </row>
    <row r="12" spans="1:3" x14ac:dyDescent="0.2">
      <c r="A12" s="106" t="s">
        <v>14</v>
      </c>
      <c r="B12" s="101" t="e">
        <f>IF(Tabelle1!K18&gt;3.9,0,Tabelle1!K18-4)</f>
        <v>#DIV/0!</v>
      </c>
      <c r="C12" s="101" t="e">
        <f>IF(Tabelle1!K18&gt;3.9,0,1)</f>
        <v>#DIV/0!</v>
      </c>
    </row>
    <row r="13" spans="1:3" ht="14.25" thickBot="1" x14ac:dyDescent="0.25">
      <c r="A13" s="107"/>
      <c r="B13" s="102"/>
      <c r="C13" s="102"/>
    </row>
    <row r="14" spans="1:3" x14ac:dyDescent="0.2">
      <c r="A14" s="106" t="s">
        <v>15</v>
      </c>
      <c r="B14" s="101" t="e">
        <f>IF(Tabelle1!K20&gt;3.9,0,Tabelle1!K20-4)</f>
        <v>#DIV/0!</v>
      </c>
      <c r="C14" s="101" t="e">
        <f>IF(Tabelle1!K20&gt;3.9,0,1)</f>
        <v>#DIV/0!</v>
      </c>
    </row>
    <row r="15" spans="1:3" ht="14.25" thickBot="1" x14ac:dyDescent="0.25">
      <c r="A15" s="107"/>
      <c r="B15" s="102"/>
      <c r="C15" s="102"/>
    </row>
    <row r="16" spans="1:3" x14ac:dyDescent="0.2">
      <c r="A16" s="106" t="s">
        <v>16</v>
      </c>
      <c r="B16" s="101" t="e">
        <f>IF(Tabelle1!K22&gt;3.9,0,Tabelle1!K22-4)</f>
        <v>#DIV/0!</v>
      </c>
      <c r="C16" s="101" t="e">
        <f>IF(Tabelle1!K22&gt;3.9,0,1)</f>
        <v>#DIV/0!</v>
      </c>
    </row>
    <row r="17" spans="1:3" ht="14.25" thickBot="1" x14ac:dyDescent="0.25">
      <c r="A17" s="107"/>
      <c r="B17" s="102"/>
      <c r="C17" s="102"/>
    </row>
    <row r="18" spans="1:3" x14ac:dyDescent="0.2">
      <c r="A18" s="110" t="s">
        <v>17</v>
      </c>
      <c r="B18" s="101" t="e">
        <f>IF(Tabelle1!K26&gt;3.9,0,Tabelle1!K26-4)</f>
        <v>#DIV/0!</v>
      </c>
      <c r="C18" s="101" t="e">
        <f>IF(Tabelle1!K26&gt;3.9,0,1)</f>
        <v>#DIV/0!</v>
      </c>
    </row>
    <row r="19" spans="1:3" x14ac:dyDescent="0.2">
      <c r="A19" s="111"/>
      <c r="B19" s="103"/>
      <c r="C19" s="103"/>
    </row>
    <row r="20" spans="1:3" x14ac:dyDescent="0.2">
      <c r="A20" s="111" t="s">
        <v>28</v>
      </c>
      <c r="B20" s="103"/>
      <c r="C20" s="103"/>
    </row>
    <row r="21" spans="1:3" ht="14.25" thickBot="1" x14ac:dyDescent="0.25">
      <c r="A21" s="112"/>
      <c r="B21" s="102"/>
      <c r="C21" s="102"/>
    </row>
    <row r="23" spans="1:3" ht="14.25" thickBot="1" x14ac:dyDescent="0.25">
      <c r="A23" s="2"/>
    </row>
    <row r="24" spans="1:3" x14ac:dyDescent="0.2">
      <c r="A24" s="108" t="s">
        <v>29</v>
      </c>
      <c r="B24" s="101" t="e">
        <f>SUM(B2:B21)</f>
        <v>#DIV/0!</v>
      </c>
    </row>
    <row r="25" spans="1:3" ht="14.25" thickBot="1" x14ac:dyDescent="0.25">
      <c r="A25" s="109"/>
      <c r="B25" s="102"/>
    </row>
    <row r="27" spans="1:3" x14ac:dyDescent="0.2">
      <c r="A27" s="115" t="s">
        <v>35</v>
      </c>
    </row>
    <row r="28" spans="1:3" x14ac:dyDescent="0.2">
      <c r="A28" s="115"/>
      <c r="C28" s="3"/>
    </row>
  </sheetData>
  <mergeCells count="30">
    <mergeCell ref="A24:A25"/>
    <mergeCell ref="A14:A15"/>
    <mergeCell ref="A16:A17"/>
    <mergeCell ref="A18:A19"/>
    <mergeCell ref="A20:A21"/>
    <mergeCell ref="B2:B3"/>
    <mergeCell ref="B4:B5"/>
    <mergeCell ref="B6:B7"/>
    <mergeCell ref="B8:B9"/>
    <mergeCell ref="B10:B11"/>
    <mergeCell ref="A6:A7"/>
    <mergeCell ref="A8:A9"/>
    <mergeCell ref="A10:A11"/>
    <mergeCell ref="A12:A13"/>
    <mergeCell ref="A2:A3"/>
    <mergeCell ref="A4:A5"/>
    <mergeCell ref="C8:C9"/>
    <mergeCell ref="C6:C7"/>
    <mergeCell ref="C4:C5"/>
    <mergeCell ref="C2:C3"/>
    <mergeCell ref="C10:C11"/>
    <mergeCell ref="B24:B25"/>
    <mergeCell ref="C18:C21"/>
    <mergeCell ref="C16:C17"/>
    <mergeCell ref="C14:C15"/>
    <mergeCell ref="C12:C13"/>
    <mergeCell ref="B12:B13"/>
    <mergeCell ref="B14:B15"/>
    <mergeCell ref="B16:B17"/>
    <mergeCell ref="B18:B2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>KBZ St.Gallen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 Schlachter</dc:creator>
  <cp:lastModifiedBy>Steiner Angelica KBZSG</cp:lastModifiedBy>
  <cp:lastPrinted>2015-07-27T07:13:43Z</cp:lastPrinted>
  <dcterms:created xsi:type="dcterms:W3CDTF">2015-07-23T09:00:53Z</dcterms:created>
  <dcterms:modified xsi:type="dcterms:W3CDTF">2017-06-02T09:03:57Z</dcterms:modified>
</cp:coreProperties>
</file>